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\Documents\01_Ejercicio 22\02_Anexo Auditoria ASF 2022\RESPUESTA OFICIO SFP SF 0412 2023\"/>
    </mc:Choice>
  </mc:AlternateContent>
  <xr:revisionPtr revIDLastSave="0" documentId="8_{091A99AB-C5E7-4794-A3DC-ABF2ABB59F80}" xr6:coauthVersionLast="36" xr6:coauthVersionMax="36" xr10:uidLastSave="{00000000-0000-0000-0000-000000000000}"/>
  <bookViews>
    <workbookView xWindow="0" yWindow="0" windowWidth="28800" windowHeight="12225" xr2:uid="{F931CD86-EC1C-46F3-95F6-21F62E1A5BB4}"/>
  </bookViews>
  <sheets>
    <sheet name="Hoja1" sheetId="1" r:id="rId1"/>
  </sheets>
  <definedNames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F73" i="1"/>
  <c r="E73" i="1"/>
  <c r="D73" i="1"/>
  <c r="C73" i="1"/>
  <c r="B73" i="1"/>
  <c r="G72" i="1"/>
  <c r="G71" i="1"/>
  <c r="G70" i="1"/>
  <c r="F69" i="1"/>
  <c r="E69" i="1"/>
  <c r="D69" i="1"/>
  <c r="C69" i="1"/>
  <c r="B69" i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8" i="1"/>
  <c r="F57" i="1"/>
  <c r="E57" i="1"/>
  <c r="C57" i="1"/>
  <c r="B57" i="1"/>
  <c r="G56" i="1"/>
  <c r="G55" i="1"/>
  <c r="G54" i="1"/>
  <c r="G53" i="1"/>
  <c r="G52" i="1"/>
  <c r="G51" i="1"/>
  <c r="G50" i="1"/>
  <c r="G49" i="1"/>
  <c r="G48" i="1"/>
  <c r="F47" i="1"/>
  <c r="E47" i="1"/>
  <c r="D47" i="1"/>
  <c r="C47" i="1"/>
  <c r="B47" i="1"/>
  <c r="G46" i="1"/>
  <c r="G45" i="1"/>
  <c r="G44" i="1"/>
  <c r="G43" i="1"/>
  <c r="G42" i="1"/>
  <c r="G41" i="1"/>
  <c r="G40" i="1"/>
  <c r="G39" i="1"/>
  <c r="G38" i="1"/>
  <c r="F37" i="1"/>
  <c r="E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F17" i="1"/>
  <c r="E17" i="1"/>
  <c r="D17" i="1"/>
  <c r="C17" i="1"/>
  <c r="B17" i="1"/>
  <c r="G16" i="1"/>
  <c r="G15" i="1"/>
  <c r="G14" i="1"/>
  <c r="G13" i="1"/>
  <c r="G12" i="1"/>
  <c r="G11" i="1"/>
  <c r="G10" i="1"/>
  <c r="F9" i="1"/>
  <c r="E9" i="1"/>
  <c r="D9" i="1"/>
  <c r="C9" i="1"/>
  <c r="B9" i="1"/>
  <c r="D37" i="1" l="1"/>
  <c r="D81" i="1" s="1"/>
  <c r="D57" i="1"/>
  <c r="G69" i="1"/>
  <c r="F81" i="1"/>
  <c r="G61" i="1"/>
  <c r="G9" i="1"/>
  <c r="C81" i="1"/>
  <c r="G57" i="1"/>
  <c r="G17" i="1"/>
  <c r="G73" i="1"/>
  <c r="G47" i="1"/>
  <c r="B81" i="1"/>
  <c r="G27" i="1"/>
  <c r="G37" i="1"/>
  <c r="E81" i="1"/>
  <c r="G81" i="1" l="1"/>
</calcChain>
</file>

<file path=xl/sharedStrings.xml><?xml version="1.0" encoding="utf-8"?>
<sst xmlns="http://schemas.openxmlformats.org/spreadsheetml/2006/main" count="87" uniqueCount="87">
  <si>
    <t>COMISIÓN ESTATAL DE LOS DERECHOS HUMANOS</t>
  </si>
  <si>
    <t>Estado Analítico del Ejercicio del Presupuesto de Egresos</t>
  </si>
  <si>
    <t>Clasificación por Objeto del Gasto (Capítulo y Concepto)</t>
  </si>
  <si>
    <t>Del 1 de Enero al 31 de Diciembre de 2022</t>
  </si>
  <si>
    <t>Concepto</t>
  </si>
  <si>
    <t>Egresos</t>
  </si>
  <si>
    <t>Subejercicio</t>
  </si>
  <si>
    <t>Aprobado</t>
  </si>
  <si>
    <t>Ampliaciones/ 
(Reducciones)</t>
  </si>
  <si>
    <t>Modificado</t>
  </si>
  <si>
    <t>Devengado</t>
  </si>
  <si>
    <t>Pagado</t>
  </si>
  <si>
    <t>3 = ( 1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</si>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</sst>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F0F0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164" fontId="4" fillId="2" borderId="4" xfId="2" applyNumberFormat="1" applyFont="1" applyFill="1" applyBorder="1" applyAlignment="1">
      <alignment horizontal="right" vertical="center"/>
    </xf>
    <xf numFmtId="164" fontId="4" fillId="2" borderId="4" xfId="2" applyNumberFormat="1" applyFont="1" applyFill="1" applyBorder="1" applyAlignment="1" applyProtection="1">
      <alignment horizontal="right" vertical="center"/>
      <protection locked="0"/>
    </xf>
    <xf numFmtId="164" fontId="6" fillId="2" borderId="4" xfId="2" applyNumberFormat="1" applyFont="1" applyFill="1" applyBorder="1" applyAlignment="1" applyProtection="1">
      <alignment horizontal="right" vertical="center"/>
      <protection locked="0"/>
    </xf>
    <xf numFmtId="164" fontId="6" fillId="2" borderId="4" xfId="2" applyNumberFormat="1" applyFont="1" applyFill="1" applyBorder="1" applyAlignment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  <protection locked="0"/>
    </xf>
    <xf numFmtId="3" fontId="9" fillId="2" borderId="4" xfId="2" applyNumberFormat="1" applyFont="1" applyFill="1" applyBorder="1" applyAlignment="1" applyProtection="1">
      <alignment horizontal="right" vertical="center"/>
      <protection locked="0"/>
    </xf>
    <xf numFmtId="3" fontId="6" fillId="2" borderId="4" xfId="2" applyNumberFormat="1" applyFont="1" applyFill="1" applyBorder="1" applyAlignment="1" applyProtection="1">
      <alignment horizontal="right" vertical="center"/>
      <protection locked="0"/>
    </xf>
    <xf numFmtId="37" fontId="8" fillId="3" borderId="4" xfId="1" applyNumberFormat="1" applyFont="1" applyFill="1" applyBorder="1" applyAlignment="1" applyProtection="1">
      <alignment horizontal="center" vertical="center"/>
    </xf>
    <xf numFmtId="37" fontId="8" fillId="3" borderId="4" xfId="1" applyNumberFormat="1" applyFont="1" applyFill="1" applyBorder="1" applyAlignment="1" applyProtection="1">
      <alignment horizontal="center" wrapText="1"/>
    </xf>
    <xf numFmtId="37" fontId="8" fillId="3" borderId="4" xfId="1" applyNumberFormat="1" applyFont="1" applyFill="1" applyBorder="1" applyAlignment="1" applyProtection="1">
      <alignment horizontal="center"/>
    </xf>
    <xf numFmtId="37" fontId="8" fillId="3" borderId="0" xfId="1" applyNumberFormat="1" applyFont="1" applyFill="1" applyBorder="1" applyAlignment="1" applyProtection="1">
      <alignment horizontal="center"/>
    </xf>
    <xf numFmtId="37" fontId="8" fillId="3" borderId="8" xfId="1" applyNumberFormat="1" applyFont="1" applyFill="1" applyBorder="1" applyAlignment="1" applyProtection="1">
      <alignment horizontal="center"/>
    </xf>
    <xf numFmtId="37" fontId="8" fillId="3" borderId="9" xfId="1" applyNumberFormat="1" applyFont="1" applyFill="1" applyBorder="1" applyAlignment="1" applyProtection="1">
      <alignment horizontal="center"/>
    </xf>
    <xf numFmtId="37" fontId="8" fillId="3" borderId="11" xfId="1" applyNumberFormat="1" applyFont="1" applyFill="1" applyBorder="1" applyAlignment="1" applyProtection="1">
      <alignment horizontal="center"/>
    </xf>
    <xf numFmtId="0" fontId="2" fillId="0" borderId="13" xfId="0" applyFont="1" applyBorder="1" applyAlignment="1">
      <alignment horizontal="left" vertical="center" wrapText="1"/>
    </xf>
    <xf numFmtId="164" fontId="4" fillId="2" borderId="11" xfId="2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 indent="2"/>
    </xf>
    <xf numFmtId="164" fontId="6" fillId="2" borderId="11" xfId="2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 indent="2"/>
    </xf>
    <xf numFmtId="164" fontId="4" fillId="2" borderId="15" xfId="2" applyNumberFormat="1" applyFont="1" applyFill="1" applyBorder="1" applyAlignment="1">
      <alignment horizontal="right" vertical="center"/>
    </xf>
    <xf numFmtId="164" fontId="4" fillId="2" borderId="16" xfId="2" applyNumberFormat="1" applyFont="1" applyFill="1" applyBorder="1" applyAlignment="1">
      <alignment horizontal="right" vertical="center"/>
    </xf>
    <xf numFmtId="37" fontId="8" fillId="3" borderId="5" xfId="1" applyNumberFormat="1" applyFont="1" applyFill="1" applyBorder="1" applyAlignment="1" applyProtection="1">
      <alignment horizontal="center"/>
      <protection locked="0"/>
    </xf>
    <xf numFmtId="37" fontId="8" fillId="3" borderId="6" xfId="1" applyNumberFormat="1" applyFont="1" applyFill="1" applyBorder="1" applyAlignment="1" applyProtection="1">
      <alignment horizontal="center"/>
      <protection locked="0"/>
    </xf>
    <xf numFmtId="37" fontId="8" fillId="3" borderId="7" xfId="1" applyNumberFormat="1" applyFont="1" applyFill="1" applyBorder="1" applyAlignment="1" applyProtection="1">
      <alignment horizontal="center"/>
      <protection locked="0"/>
    </xf>
    <xf numFmtId="37" fontId="8" fillId="3" borderId="8" xfId="1" applyNumberFormat="1" applyFont="1" applyFill="1" applyBorder="1" applyAlignment="1" applyProtection="1">
      <alignment horizontal="center"/>
    </xf>
    <xf numFmtId="37" fontId="8" fillId="3" borderId="0" xfId="1" applyNumberFormat="1" applyFont="1" applyFill="1" applyBorder="1" applyAlignment="1" applyProtection="1">
      <alignment horizontal="center"/>
    </xf>
    <xf numFmtId="37" fontId="8" fillId="3" borderId="9" xfId="1" applyNumberFormat="1" applyFont="1" applyFill="1" applyBorder="1" applyAlignment="1" applyProtection="1">
      <alignment horizontal="center"/>
    </xf>
    <xf numFmtId="37" fontId="8" fillId="3" borderId="10" xfId="1" applyNumberFormat="1" applyFont="1" applyFill="1" applyBorder="1" applyAlignment="1" applyProtection="1">
      <alignment horizontal="center" vertical="center" wrapText="1"/>
    </xf>
    <xf numFmtId="37" fontId="8" fillId="3" borderId="8" xfId="1" applyNumberFormat="1" applyFont="1" applyFill="1" applyBorder="1" applyAlignment="1" applyProtection="1">
      <alignment horizontal="center" vertical="center"/>
    </xf>
    <xf numFmtId="37" fontId="8" fillId="3" borderId="12" xfId="1" applyNumberFormat="1" applyFont="1" applyFill="1" applyBorder="1" applyAlignment="1" applyProtection="1">
      <alignment horizontal="center" vertical="center"/>
    </xf>
    <xf numFmtId="37" fontId="8" fillId="3" borderId="1" xfId="1" applyNumberFormat="1" applyFont="1" applyFill="1" applyBorder="1" applyAlignment="1" applyProtection="1">
      <alignment horizontal="center"/>
    </xf>
    <xf numFmtId="37" fontId="8" fillId="3" borderId="2" xfId="1" applyNumberFormat="1" applyFont="1" applyFill="1" applyBorder="1" applyAlignment="1" applyProtection="1">
      <alignment horizontal="center"/>
    </xf>
    <xf numFmtId="37" fontId="8" fillId="3" borderId="3" xfId="1" applyNumberFormat="1" applyFont="1" applyFill="1" applyBorder="1" applyAlignment="1" applyProtection="1">
      <alignment horizontal="center"/>
    </xf>
    <xf numFmtId="37" fontId="8" fillId="3" borderId="11" xfId="1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illares 2 2" xfId="2" xr:uid="{60371DCE-55E9-4B44-BF77-3CD5B0197C39}"/>
    <cellStyle name="Normal" xfId="0" builtinId="0"/>
  </cellStyles>
  <dxfs count="0"/>
  <tableStyles count="0" defaultTableStyle="TableStyleMedium2" defaultPivotStyle="PivotStyleLight16"/>
  <colors>
    <mruColors>
      <color rgb="FF0F0F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7677-27E4-4D85-9338-BE3CBE279E56}">
  <sheetPr>
    <pageSetUpPr fitToPage="1"/>
  </sheetPr>
  <dimension ref="A1:G81"/>
  <sheetViews>
    <sheetView tabSelected="1" workbookViewId="0">
      <selection activeCell="B6" sqref="B6:F6"/>
    </sheetView>
  </sheetViews>
  <sheetFormatPr baseColWidth="10" defaultRowHeight="15" x14ac:dyDescent="0.25"/>
  <cols>
    <col min="1" max="1" width="35.85546875" customWidth="1"/>
    <col min="3" max="3" width="13.28515625" customWidth="1"/>
  </cols>
  <sheetData>
    <row r="1" spans="1:7" x14ac:dyDescent="0.25">
      <c r="A1" s="23" t="s">
        <v>0</v>
      </c>
      <c r="B1" s="24"/>
      <c r="C1" s="24"/>
      <c r="D1" s="24"/>
      <c r="E1" s="24"/>
      <c r="F1" s="24"/>
      <c r="G1" s="25"/>
    </row>
    <row r="2" spans="1:7" x14ac:dyDescent="0.25">
      <c r="A2" s="26" t="s">
        <v>1</v>
      </c>
      <c r="B2" s="27"/>
      <c r="C2" s="27"/>
      <c r="D2" s="27"/>
      <c r="E2" s="27"/>
      <c r="F2" s="27"/>
      <c r="G2" s="28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26" t="s">
        <v>3</v>
      </c>
      <c r="B4" s="27"/>
      <c r="C4" s="27"/>
      <c r="D4" s="27"/>
      <c r="E4" s="27"/>
      <c r="F4" s="27"/>
      <c r="G4" s="28"/>
    </row>
    <row r="5" spans="1:7" x14ac:dyDescent="0.25">
      <c r="A5" s="12"/>
      <c r="B5" s="11"/>
      <c r="C5" s="11"/>
      <c r="D5" s="11"/>
      <c r="E5" s="11"/>
      <c r="F5" s="11"/>
      <c r="G5" s="13"/>
    </row>
    <row r="6" spans="1:7" ht="24" customHeight="1" x14ac:dyDescent="0.25">
      <c r="A6" s="29" t="s">
        <v>4</v>
      </c>
      <c r="B6" s="32" t="s">
        <v>5</v>
      </c>
      <c r="C6" s="33"/>
      <c r="D6" s="33"/>
      <c r="E6" s="33"/>
      <c r="F6" s="34"/>
      <c r="G6" s="35" t="s">
        <v>6</v>
      </c>
    </row>
    <row r="7" spans="1:7" ht="24.75" x14ac:dyDescent="0.25">
      <c r="A7" s="30"/>
      <c r="B7" s="8" t="s">
        <v>7</v>
      </c>
      <c r="C7" s="9" t="s">
        <v>8</v>
      </c>
      <c r="D7" s="8" t="s">
        <v>9</v>
      </c>
      <c r="E7" s="8" t="s">
        <v>10</v>
      </c>
      <c r="F7" s="8" t="s">
        <v>11</v>
      </c>
      <c r="G7" s="35"/>
    </row>
    <row r="8" spans="1:7" x14ac:dyDescent="0.25">
      <c r="A8" s="31"/>
      <c r="B8" s="10">
        <v>1</v>
      </c>
      <c r="C8" s="10">
        <v>2</v>
      </c>
      <c r="D8" s="10" t="s">
        <v>12</v>
      </c>
      <c r="E8" s="10">
        <v>4</v>
      </c>
      <c r="F8" s="10">
        <v>5</v>
      </c>
      <c r="G8" s="14" t="s">
        <v>13</v>
      </c>
    </row>
    <row r="9" spans="1:7" x14ac:dyDescent="0.25">
      <c r="A9" s="15" t="s">
        <v>14</v>
      </c>
      <c r="B9" s="2">
        <f t="shared" ref="B9:G9" si="0">SUM(B10:B16)</f>
        <v>72258441.390000001</v>
      </c>
      <c r="C9" s="5">
        <f t="shared" si="0"/>
        <v>-142977.67999999993</v>
      </c>
      <c r="D9" s="1">
        <f t="shared" si="0"/>
        <v>72115463.710000008</v>
      </c>
      <c r="E9" s="1">
        <f t="shared" si="0"/>
        <v>58274319.429999992</v>
      </c>
      <c r="F9" s="1">
        <f t="shared" si="0"/>
        <v>58271319.429999992</v>
      </c>
      <c r="G9" s="16">
        <f t="shared" si="0"/>
        <v>13841144.280000001</v>
      </c>
    </row>
    <row r="10" spans="1:7" ht="24" x14ac:dyDescent="0.25">
      <c r="A10" s="17" t="s">
        <v>15</v>
      </c>
      <c r="B10" s="3">
        <v>30658468.039999999</v>
      </c>
      <c r="C10" s="6">
        <v>-1073628.45</v>
      </c>
      <c r="D10" s="4">
        <v>29584839.59</v>
      </c>
      <c r="E10" s="3">
        <v>23198756.77</v>
      </c>
      <c r="F10" s="3">
        <v>23198756.77</v>
      </c>
      <c r="G10" s="18">
        <f>D10-E10</f>
        <v>6386082.8200000003</v>
      </c>
    </row>
    <row r="11" spans="1:7" ht="24" customHeight="1" x14ac:dyDescent="0.25">
      <c r="A11" s="17" t="s">
        <v>16</v>
      </c>
      <c r="B11" s="3">
        <v>0</v>
      </c>
      <c r="C11" s="3">
        <v>0</v>
      </c>
      <c r="D11" s="4">
        <v>0</v>
      </c>
      <c r="E11" s="3">
        <v>0</v>
      </c>
      <c r="F11" s="3">
        <v>0</v>
      </c>
      <c r="G11" s="18">
        <f t="shared" ref="G11:G16" si="1">D11-E11</f>
        <v>0</v>
      </c>
    </row>
    <row r="12" spans="1:7" ht="24" x14ac:dyDescent="0.25">
      <c r="A12" s="19" t="s">
        <v>17</v>
      </c>
      <c r="B12" s="2">
        <v>27876878.039999999</v>
      </c>
      <c r="C12" s="2">
        <v>274446.76</v>
      </c>
      <c r="D12" s="1">
        <v>28151324.800000001</v>
      </c>
      <c r="E12" s="2">
        <v>24580609.920000002</v>
      </c>
      <c r="F12" s="2">
        <v>24580609.920000002</v>
      </c>
      <c r="G12" s="16">
        <f t="shared" si="1"/>
        <v>3570714.879999999</v>
      </c>
    </row>
    <row r="13" spans="1:7" ht="24" customHeight="1" x14ac:dyDescent="0.25">
      <c r="A13" s="17" t="s">
        <v>18</v>
      </c>
      <c r="B13" s="3">
        <v>6730086.9100000001</v>
      </c>
      <c r="C13" s="7">
        <v>-142977.68</v>
      </c>
      <c r="D13" s="4">
        <v>6587109.2300000004</v>
      </c>
      <c r="E13" s="3">
        <v>3953887.32</v>
      </c>
      <c r="F13" s="3">
        <v>3953887.32</v>
      </c>
      <c r="G13" s="18">
        <f t="shared" si="1"/>
        <v>2633221.9100000006</v>
      </c>
    </row>
    <row r="14" spans="1:7" ht="24" customHeight="1" x14ac:dyDescent="0.25">
      <c r="A14" s="17" t="s">
        <v>19</v>
      </c>
      <c r="B14" s="3">
        <v>1455984</v>
      </c>
      <c r="C14" s="3">
        <v>743748.69</v>
      </c>
      <c r="D14" s="4">
        <v>2199732.69</v>
      </c>
      <c r="E14" s="3">
        <v>1808046.62</v>
      </c>
      <c r="F14" s="3">
        <v>1805046.62</v>
      </c>
      <c r="G14" s="18">
        <f t="shared" si="1"/>
        <v>391686.06999999983</v>
      </c>
    </row>
    <row r="15" spans="1:7" x14ac:dyDescent="0.25">
      <c r="A15" s="17" t="s">
        <v>20</v>
      </c>
      <c r="B15" s="3">
        <v>0</v>
      </c>
      <c r="C15" s="3">
        <v>0</v>
      </c>
      <c r="D15" s="4">
        <v>0</v>
      </c>
      <c r="E15" s="3">
        <v>0</v>
      </c>
      <c r="F15" s="3">
        <v>0</v>
      </c>
      <c r="G15" s="18">
        <f t="shared" si="1"/>
        <v>0</v>
      </c>
    </row>
    <row r="16" spans="1:7" ht="24" customHeight="1" x14ac:dyDescent="0.25">
      <c r="A16" s="17" t="s">
        <v>21</v>
      </c>
      <c r="B16" s="3">
        <v>5537024.4000000004</v>
      </c>
      <c r="C16" s="3">
        <v>55433</v>
      </c>
      <c r="D16" s="4">
        <v>5592457.4000000004</v>
      </c>
      <c r="E16" s="3">
        <v>4733018.8</v>
      </c>
      <c r="F16" s="3">
        <v>4733018.8</v>
      </c>
      <c r="G16" s="18">
        <f t="shared" si="1"/>
        <v>859438.60000000056</v>
      </c>
    </row>
    <row r="17" spans="1:7" x14ac:dyDescent="0.25">
      <c r="A17" s="15" t="s">
        <v>22</v>
      </c>
      <c r="B17" s="2">
        <f t="shared" ref="B17:G17" si="2">SUM(B18:B26)</f>
        <v>2599374</v>
      </c>
      <c r="C17" s="5">
        <f t="shared" si="2"/>
        <v>-616979.29</v>
      </c>
      <c r="D17" s="1">
        <f t="shared" si="2"/>
        <v>1982394.7099999997</v>
      </c>
      <c r="E17" s="1">
        <f t="shared" si="2"/>
        <v>1907393.5699999998</v>
      </c>
      <c r="F17" s="1">
        <f t="shared" si="2"/>
        <v>1885875.8299999998</v>
      </c>
      <c r="G17" s="16">
        <f t="shared" si="2"/>
        <v>75001.139999999898</v>
      </c>
    </row>
    <row r="18" spans="1:7" ht="24" customHeight="1" x14ac:dyDescent="0.25">
      <c r="A18" s="17" t="s">
        <v>23</v>
      </c>
      <c r="B18" s="3">
        <v>1141824</v>
      </c>
      <c r="C18" s="7">
        <v>-117967.55</v>
      </c>
      <c r="D18" s="4">
        <v>1023856.45</v>
      </c>
      <c r="E18" s="3">
        <v>956633.06</v>
      </c>
      <c r="F18" s="3">
        <v>953585.74</v>
      </c>
      <c r="G18" s="18">
        <f>D18-E18</f>
        <v>67223.389999999898</v>
      </c>
    </row>
    <row r="19" spans="1:7" ht="24" customHeight="1" x14ac:dyDescent="0.25">
      <c r="A19" s="17" t="s">
        <v>24</v>
      </c>
      <c r="B19" s="3">
        <v>0</v>
      </c>
      <c r="C19" s="3">
        <v>127130.15</v>
      </c>
      <c r="D19" s="4">
        <v>127130.15</v>
      </c>
      <c r="E19" s="3">
        <v>127130.15</v>
      </c>
      <c r="F19" s="3">
        <v>123632.95</v>
      </c>
      <c r="G19" s="18">
        <f t="shared" ref="G19:G25" si="3">D19-E19</f>
        <v>0</v>
      </c>
    </row>
    <row r="20" spans="1:7" ht="24" customHeight="1" x14ac:dyDescent="0.25">
      <c r="A20" s="17" t="s">
        <v>25</v>
      </c>
      <c r="B20" s="3">
        <v>0</v>
      </c>
      <c r="C20" s="3">
        <v>0</v>
      </c>
      <c r="D20" s="4">
        <v>0</v>
      </c>
      <c r="E20" s="3">
        <v>0</v>
      </c>
      <c r="F20" s="3">
        <v>0</v>
      </c>
      <c r="G20" s="18">
        <f t="shared" si="3"/>
        <v>0</v>
      </c>
    </row>
    <row r="21" spans="1:7" ht="24" customHeight="1" x14ac:dyDescent="0.25">
      <c r="A21" s="17" t="s">
        <v>26</v>
      </c>
      <c r="B21" s="3">
        <v>0</v>
      </c>
      <c r="C21" s="3">
        <v>10647.13</v>
      </c>
      <c r="D21" s="4">
        <v>10647.13</v>
      </c>
      <c r="E21" s="3">
        <v>10647.13</v>
      </c>
      <c r="F21" s="3">
        <v>10647.13</v>
      </c>
      <c r="G21" s="18">
        <f t="shared" si="3"/>
        <v>0</v>
      </c>
    </row>
    <row r="22" spans="1:7" ht="24" customHeight="1" x14ac:dyDescent="0.25">
      <c r="A22" s="17" t="s">
        <v>27</v>
      </c>
      <c r="B22" s="3">
        <v>0</v>
      </c>
      <c r="C22" s="3">
        <v>0</v>
      </c>
      <c r="D22" s="4">
        <v>0</v>
      </c>
      <c r="E22" s="3">
        <v>0</v>
      </c>
      <c r="F22" s="3">
        <v>0</v>
      </c>
      <c r="G22" s="18">
        <f t="shared" si="3"/>
        <v>0</v>
      </c>
    </row>
    <row r="23" spans="1:7" ht="24" customHeight="1" x14ac:dyDescent="0.25">
      <c r="A23" s="17" t="s">
        <v>28</v>
      </c>
      <c r="B23" s="3">
        <v>1100000</v>
      </c>
      <c r="C23" s="7">
        <v>-549909.06000000006</v>
      </c>
      <c r="D23" s="4">
        <v>550090.93999999994</v>
      </c>
      <c r="E23" s="3">
        <v>550090.93999999994</v>
      </c>
      <c r="F23" s="3">
        <v>535117.72</v>
      </c>
      <c r="G23" s="18">
        <f t="shared" si="3"/>
        <v>0</v>
      </c>
    </row>
    <row r="24" spans="1:7" ht="24" customHeight="1" x14ac:dyDescent="0.25">
      <c r="A24" s="17" t="s">
        <v>29</v>
      </c>
      <c r="B24" s="3">
        <v>150000</v>
      </c>
      <c r="C24" s="7">
        <v>-95803.19</v>
      </c>
      <c r="D24" s="4">
        <v>54196.81</v>
      </c>
      <c r="E24" s="3">
        <v>54196.81</v>
      </c>
      <c r="F24" s="3">
        <v>54196.81</v>
      </c>
      <c r="G24" s="18">
        <f t="shared" si="3"/>
        <v>0</v>
      </c>
    </row>
    <row r="25" spans="1:7" ht="24" customHeight="1" x14ac:dyDescent="0.25">
      <c r="A25" s="17" t="s">
        <v>30</v>
      </c>
      <c r="B25" s="3">
        <v>0</v>
      </c>
      <c r="C25" s="3">
        <v>0</v>
      </c>
      <c r="D25" s="4">
        <v>0</v>
      </c>
      <c r="E25" s="3">
        <v>0</v>
      </c>
      <c r="F25" s="3">
        <v>0</v>
      </c>
      <c r="G25" s="18">
        <f t="shared" si="3"/>
        <v>0</v>
      </c>
    </row>
    <row r="26" spans="1:7" ht="24" customHeight="1" x14ac:dyDescent="0.25">
      <c r="A26" s="17" t="s">
        <v>31</v>
      </c>
      <c r="B26" s="3">
        <v>207550</v>
      </c>
      <c r="C26" s="3">
        <v>8923.23</v>
      </c>
      <c r="D26" s="4">
        <v>216473.23</v>
      </c>
      <c r="E26" s="3">
        <v>208695.48</v>
      </c>
      <c r="F26" s="3">
        <v>208695.48</v>
      </c>
      <c r="G26" s="18">
        <f>D26-E26</f>
        <v>7777.75</v>
      </c>
    </row>
    <row r="27" spans="1:7" x14ac:dyDescent="0.25">
      <c r="A27" s="15" t="s">
        <v>32</v>
      </c>
      <c r="B27" s="2">
        <f t="shared" ref="B27:G27" si="4">SUM(B28:B36)</f>
        <v>6036522.25</v>
      </c>
      <c r="C27" s="2">
        <f t="shared" si="4"/>
        <v>2879292.19</v>
      </c>
      <c r="D27" s="1">
        <f t="shared" si="4"/>
        <v>8915814.4399999995</v>
      </c>
      <c r="E27" s="1">
        <f t="shared" si="4"/>
        <v>6505113.2400000002</v>
      </c>
      <c r="F27" s="1">
        <f t="shared" si="4"/>
        <v>6281056.5699999994</v>
      </c>
      <c r="G27" s="16">
        <f t="shared" si="4"/>
        <v>2410701.1999999997</v>
      </c>
    </row>
    <row r="28" spans="1:7" ht="24" customHeight="1" x14ac:dyDescent="0.25">
      <c r="A28" s="17" t="s">
        <v>33</v>
      </c>
      <c r="B28" s="3">
        <v>1549330</v>
      </c>
      <c r="C28" s="7">
        <v>-178398.96</v>
      </c>
      <c r="D28" s="4">
        <v>1370931.04</v>
      </c>
      <c r="E28" s="3">
        <v>1370931.03</v>
      </c>
      <c r="F28" s="3">
        <v>1338290.18</v>
      </c>
      <c r="G28" s="18">
        <f>+D28-E28</f>
        <v>1.0000000009313226E-2</v>
      </c>
    </row>
    <row r="29" spans="1:7" ht="24" customHeight="1" x14ac:dyDescent="0.25">
      <c r="A29" s="17" t="s">
        <v>34</v>
      </c>
      <c r="B29" s="3">
        <v>568845.03</v>
      </c>
      <c r="C29" s="3">
        <v>417067.72</v>
      </c>
      <c r="D29" s="4">
        <v>985912.75</v>
      </c>
      <c r="E29" s="3">
        <v>985912.75</v>
      </c>
      <c r="F29" s="3">
        <v>954137.17</v>
      </c>
      <c r="G29" s="18">
        <f t="shared" ref="G29:G36" si="5">+D29-E29</f>
        <v>0</v>
      </c>
    </row>
    <row r="30" spans="1:7" ht="24" customHeight="1" x14ac:dyDescent="0.25">
      <c r="A30" s="17" t="s">
        <v>35</v>
      </c>
      <c r="B30" s="3">
        <v>499182</v>
      </c>
      <c r="C30" s="3">
        <v>389262.11</v>
      </c>
      <c r="D30" s="4">
        <v>888444.11</v>
      </c>
      <c r="E30" s="3">
        <v>742354.89</v>
      </c>
      <c r="F30" s="3">
        <v>641463.11</v>
      </c>
      <c r="G30" s="18">
        <f t="shared" si="5"/>
        <v>146089.21999999997</v>
      </c>
    </row>
    <row r="31" spans="1:7" ht="24" customHeight="1" x14ac:dyDescent="0.25">
      <c r="A31" s="17" t="s">
        <v>36</v>
      </c>
      <c r="B31" s="3">
        <v>666460</v>
      </c>
      <c r="C31" s="7">
        <v>-410047.66</v>
      </c>
      <c r="D31" s="4">
        <v>256412.34</v>
      </c>
      <c r="E31" s="3">
        <v>256412.34</v>
      </c>
      <c r="F31" s="3">
        <v>256412.34</v>
      </c>
      <c r="G31" s="18">
        <f t="shared" si="5"/>
        <v>0</v>
      </c>
    </row>
    <row r="32" spans="1:7" ht="24" x14ac:dyDescent="0.25">
      <c r="A32" s="17" t="s">
        <v>37</v>
      </c>
      <c r="B32" s="3">
        <v>1542399.92</v>
      </c>
      <c r="C32" s="3">
        <v>2612041.41</v>
      </c>
      <c r="D32" s="4">
        <v>4154441.33</v>
      </c>
      <c r="E32" s="3">
        <v>1889829.36</v>
      </c>
      <c r="F32" s="3">
        <v>1848213.15</v>
      </c>
      <c r="G32" s="18">
        <f t="shared" si="5"/>
        <v>2264611.9699999997</v>
      </c>
    </row>
    <row r="33" spans="1:7" ht="24" x14ac:dyDescent="0.25">
      <c r="A33" s="17" t="s">
        <v>38</v>
      </c>
      <c r="B33" s="3">
        <v>920208.18</v>
      </c>
      <c r="C33" s="7">
        <v>-616814.93999999994</v>
      </c>
      <c r="D33" s="4">
        <v>303393.24</v>
      </c>
      <c r="E33" s="3">
        <v>303393.24</v>
      </c>
      <c r="F33" s="3">
        <v>303393.24</v>
      </c>
      <c r="G33" s="18">
        <f t="shared" si="5"/>
        <v>0</v>
      </c>
    </row>
    <row r="34" spans="1:7" ht="24" customHeight="1" x14ac:dyDescent="0.25">
      <c r="A34" s="17" t="s">
        <v>39</v>
      </c>
      <c r="B34" s="3">
        <v>0</v>
      </c>
      <c r="C34" s="3">
        <v>593139.96</v>
      </c>
      <c r="D34" s="4">
        <v>593139.96</v>
      </c>
      <c r="E34" s="3">
        <v>593139.96</v>
      </c>
      <c r="F34" s="3">
        <v>586572.71</v>
      </c>
      <c r="G34" s="18">
        <f t="shared" si="5"/>
        <v>0</v>
      </c>
    </row>
    <row r="35" spans="1:7" x14ac:dyDescent="0.25">
      <c r="A35" s="17" t="s">
        <v>40</v>
      </c>
      <c r="B35" s="3">
        <v>977.12</v>
      </c>
      <c r="C35" s="3">
        <v>30715.21</v>
      </c>
      <c r="D35" s="4">
        <v>31692.33</v>
      </c>
      <c r="E35" s="3">
        <v>31692.33</v>
      </c>
      <c r="F35" s="3">
        <v>31692.33</v>
      </c>
      <c r="G35" s="18">
        <f t="shared" si="5"/>
        <v>0</v>
      </c>
    </row>
    <row r="36" spans="1:7" ht="24" customHeight="1" x14ac:dyDescent="0.25">
      <c r="A36" s="17" t="s">
        <v>41</v>
      </c>
      <c r="B36" s="3">
        <v>289120</v>
      </c>
      <c r="C36" s="3">
        <v>42327.34</v>
      </c>
      <c r="D36" s="4">
        <v>331447.34000000003</v>
      </c>
      <c r="E36" s="3">
        <v>331447.34000000003</v>
      </c>
      <c r="F36" s="3">
        <v>320882.34000000003</v>
      </c>
      <c r="G36" s="18">
        <f t="shared" si="5"/>
        <v>0</v>
      </c>
    </row>
    <row r="37" spans="1:7" ht="24" x14ac:dyDescent="0.25">
      <c r="A37" s="15" t="s">
        <v>42</v>
      </c>
      <c r="B37" s="2">
        <f>SUM(B38:B46)</f>
        <v>1868024.92</v>
      </c>
      <c r="C37" s="2">
        <f>SUM(C38:C46)</f>
        <v>142977.68</v>
      </c>
      <c r="D37" s="1">
        <f>B37+C37</f>
        <v>2011002.5999999999</v>
      </c>
      <c r="E37" s="1">
        <f>SUM(E38:E46)</f>
        <v>1252053.7300000002</v>
      </c>
      <c r="F37" s="1">
        <f>SUM(F38:F46)</f>
        <v>1252053.7300000002</v>
      </c>
      <c r="G37" s="16">
        <f>SUM(G38:G46)</f>
        <v>758948.86999999988</v>
      </c>
    </row>
    <row r="38" spans="1:7" ht="24" x14ac:dyDescent="0.25">
      <c r="A38" s="17" t="s">
        <v>43</v>
      </c>
      <c r="B38" s="3">
        <v>446795.96</v>
      </c>
      <c r="C38" s="3">
        <v>142977.68</v>
      </c>
      <c r="D38" s="4">
        <v>589773.64</v>
      </c>
      <c r="E38" s="3">
        <v>547011.06000000006</v>
      </c>
      <c r="F38" s="3">
        <v>547011.06000000006</v>
      </c>
      <c r="G38" s="18">
        <f>D38-E38</f>
        <v>42762.579999999958</v>
      </c>
    </row>
    <row r="39" spans="1:7" ht="24" x14ac:dyDescent="0.25">
      <c r="A39" s="17" t="s">
        <v>44</v>
      </c>
      <c r="B39" s="3">
        <v>0</v>
      </c>
      <c r="C39" s="3">
        <v>0</v>
      </c>
      <c r="D39" s="4">
        <v>0</v>
      </c>
      <c r="E39" s="3">
        <v>0</v>
      </c>
      <c r="F39" s="3">
        <v>0</v>
      </c>
      <c r="G39" s="18">
        <f t="shared" ref="G39:G46" si="6">D39-E39</f>
        <v>0</v>
      </c>
    </row>
    <row r="40" spans="1:7" ht="24" customHeight="1" x14ac:dyDescent="0.25">
      <c r="A40" s="17" t="s">
        <v>45</v>
      </c>
      <c r="B40" s="3">
        <v>0</v>
      </c>
      <c r="C40" s="3">
        <v>0</v>
      </c>
      <c r="D40" s="4">
        <v>0</v>
      </c>
      <c r="E40" s="3">
        <v>0</v>
      </c>
      <c r="F40" s="3">
        <v>0</v>
      </c>
      <c r="G40" s="18">
        <f t="shared" si="6"/>
        <v>0</v>
      </c>
    </row>
    <row r="41" spans="1:7" ht="24" customHeight="1" x14ac:dyDescent="0.25">
      <c r="A41" s="17" t="s">
        <v>46</v>
      </c>
      <c r="B41" s="3">
        <v>0</v>
      </c>
      <c r="C41" s="3">
        <v>3259</v>
      </c>
      <c r="D41" s="4">
        <v>3259</v>
      </c>
      <c r="E41" s="3">
        <v>3259</v>
      </c>
      <c r="F41" s="3">
        <v>3259</v>
      </c>
      <c r="G41" s="18">
        <f t="shared" si="6"/>
        <v>0</v>
      </c>
    </row>
    <row r="42" spans="1:7" ht="24" customHeight="1" x14ac:dyDescent="0.25">
      <c r="A42" s="17" t="s">
        <v>47</v>
      </c>
      <c r="B42" s="3">
        <v>1221228.96</v>
      </c>
      <c r="C42" s="3">
        <v>0</v>
      </c>
      <c r="D42" s="4">
        <v>1221228.96</v>
      </c>
      <c r="E42" s="3">
        <v>612282.91</v>
      </c>
      <c r="F42" s="3">
        <v>612282.91</v>
      </c>
      <c r="G42" s="18">
        <f t="shared" si="6"/>
        <v>608946.04999999993</v>
      </c>
    </row>
    <row r="43" spans="1:7" ht="24" x14ac:dyDescent="0.25">
      <c r="A43" s="17" t="s">
        <v>48</v>
      </c>
      <c r="B43" s="3">
        <v>0</v>
      </c>
      <c r="C43" s="3">
        <v>0</v>
      </c>
      <c r="D43" s="4">
        <v>0</v>
      </c>
      <c r="E43" s="3">
        <v>0</v>
      </c>
      <c r="F43" s="3">
        <v>0</v>
      </c>
      <c r="G43" s="18">
        <f t="shared" si="6"/>
        <v>0</v>
      </c>
    </row>
    <row r="44" spans="1:7" x14ac:dyDescent="0.25">
      <c r="A44" s="17" t="s">
        <v>49</v>
      </c>
      <c r="B44" s="3">
        <v>0</v>
      </c>
      <c r="C44" s="3">
        <v>0</v>
      </c>
      <c r="D44" s="4">
        <v>0</v>
      </c>
      <c r="E44" s="3">
        <v>0</v>
      </c>
      <c r="F44" s="3">
        <v>0</v>
      </c>
      <c r="G44" s="18">
        <f t="shared" si="6"/>
        <v>0</v>
      </c>
    </row>
    <row r="45" spans="1:7" x14ac:dyDescent="0.25">
      <c r="A45" s="17" t="s">
        <v>50</v>
      </c>
      <c r="B45" s="3">
        <v>200000</v>
      </c>
      <c r="C45" s="7">
        <v>-3259</v>
      </c>
      <c r="D45" s="4">
        <v>196741</v>
      </c>
      <c r="E45" s="3">
        <v>89500.76</v>
      </c>
      <c r="F45" s="3">
        <v>89500.76</v>
      </c>
      <c r="G45" s="18">
        <f t="shared" si="6"/>
        <v>107240.24</v>
      </c>
    </row>
    <row r="46" spans="1:7" x14ac:dyDescent="0.25">
      <c r="A46" s="17" t="s">
        <v>51</v>
      </c>
      <c r="B46" s="3">
        <v>0</v>
      </c>
      <c r="C46" s="3">
        <v>0</v>
      </c>
      <c r="D46" s="4">
        <v>0</v>
      </c>
      <c r="E46" s="3">
        <v>0</v>
      </c>
      <c r="F46" s="3">
        <v>0</v>
      </c>
      <c r="G46" s="18">
        <f t="shared" si="6"/>
        <v>0</v>
      </c>
    </row>
    <row r="47" spans="1:7" x14ac:dyDescent="0.25">
      <c r="A47" s="15" t="s">
        <v>52</v>
      </c>
      <c r="B47" s="2">
        <f t="shared" ref="B47:G47" si="7">SUM(B48:B56)</f>
        <v>4020000</v>
      </c>
      <c r="C47" s="2">
        <f t="shared" si="7"/>
        <v>4339787.0999999996</v>
      </c>
      <c r="D47" s="1">
        <f t="shared" si="7"/>
        <v>8359787.0999999996</v>
      </c>
      <c r="E47" s="1">
        <f t="shared" si="7"/>
        <v>6876758.7299999995</v>
      </c>
      <c r="F47" s="1">
        <f t="shared" si="7"/>
        <v>6876758.7299999995</v>
      </c>
      <c r="G47" s="16">
        <f t="shared" si="7"/>
        <v>1483028.3700000003</v>
      </c>
    </row>
    <row r="48" spans="1:7" ht="24" customHeight="1" x14ac:dyDescent="0.25">
      <c r="A48" s="17" t="s">
        <v>53</v>
      </c>
      <c r="B48" s="3">
        <v>3800000</v>
      </c>
      <c r="C48" s="7">
        <v>-652674.21</v>
      </c>
      <c r="D48" s="4">
        <v>3147325.79</v>
      </c>
      <c r="E48" s="3">
        <v>1746391.46</v>
      </c>
      <c r="F48" s="3">
        <v>1746391.46</v>
      </c>
      <c r="G48" s="18">
        <f>D48-E48</f>
        <v>1400934.33</v>
      </c>
    </row>
    <row r="49" spans="1:7" ht="24" x14ac:dyDescent="0.25">
      <c r="A49" s="17" t="s">
        <v>54</v>
      </c>
      <c r="B49" s="3">
        <v>20000</v>
      </c>
      <c r="C49" s="3">
        <v>23789.4</v>
      </c>
      <c r="D49" s="4">
        <v>43789.4</v>
      </c>
      <c r="E49" s="3">
        <v>43789.4</v>
      </c>
      <c r="F49" s="3">
        <v>43789.4</v>
      </c>
      <c r="G49" s="18">
        <f t="shared" ref="G49:G56" si="8">D49-E49</f>
        <v>0</v>
      </c>
    </row>
    <row r="50" spans="1:7" ht="24" x14ac:dyDescent="0.25">
      <c r="A50" s="17" t="s">
        <v>55</v>
      </c>
      <c r="B50" s="3">
        <v>0</v>
      </c>
      <c r="C50" s="3">
        <v>0</v>
      </c>
      <c r="D50" s="4">
        <v>0</v>
      </c>
      <c r="E50" s="3">
        <v>0</v>
      </c>
      <c r="F50" s="3">
        <v>0</v>
      </c>
      <c r="G50" s="18">
        <f t="shared" si="8"/>
        <v>0</v>
      </c>
    </row>
    <row r="51" spans="1:7" ht="24" customHeight="1" x14ac:dyDescent="0.25">
      <c r="A51" s="17" t="s">
        <v>56</v>
      </c>
      <c r="B51" s="3">
        <v>0</v>
      </c>
      <c r="C51" s="3">
        <v>4474000</v>
      </c>
      <c r="D51" s="4">
        <v>4474000</v>
      </c>
      <c r="E51" s="3">
        <v>4453600.01</v>
      </c>
      <c r="F51" s="3">
        <v>4453600.01</v>
      </c>
      <c r="G51" s="18">
        <f t="shared" si="8"/>
        <v>20399.990000000224</v>
      </c>
    </row>
    <row r="52" spans="1:7" x14ac:dyDescent="0.25">
      <c r="A52" s="17" t="s">
        <v>57</v>
      </c>
      <c r="B52" s="3">
        <v>0</v>
      </c>
      <c r="C52" s="3">
        <v>0</v>
      </c>
      <c r="D52" s="4">
        <v>0</v>
      </c>
      <c r="E52" s="3">
        <v>0</v>
      </c>
      <c r="F52" s="3">
        <v>0</v>
      </c>
      <c r="G52" s="18">
        <f t="shared" si="8"/>
        <v>0</v>
      </c>
    </row>
    <row r="53" spans="1:7" ht="24" x14ac:dyDescent="0.25">
      <c r="A53" s="17" t="s">
        <v>58</v>
      </c>
      <c r="B53" s="3">
        <v>200000</v>
      </c>
      <c r="C53" s="3">
        <v>494671.91</v>
      </c>
      <c r="D53" s="4">
        <v>694671.91</v>
      </c>
      <c r="E53" s="3">
        <v>632977.86</v>
      </c>
      <c r="F53" s="3">
        <v>632977.86</v>
      </c>
      <c r="G53" s="18">
        <f t="shared" si="8"/>
        <v>61694.050000000047</v>
      </c>
    </row>
    <row r="54" spans="1:7" x14ac:dyDescent="0.25">
      <c r="A54" s="17" t="s">
        <v>59</v>
      </c>
      <c r="B54" s="3">
        <v>0</v>
      </c>
      <c r="C54" s="3">
        <v>0</v>
      </c>
      <c r="D54" s="4">
        <v>0</v>
      </c>
      <c r="E54" s="3">
        <v>0</v>
      </c>
      <c r="F54" s="3">
        <v>0</v>
      </c>
      <c r="G54" s="18">
        <f t="shared" si="8"/>
        <v>0</v>
      </c>
    </row>
    <row r="55" spans="1:7" x14ac:dyDescent="0.25">
      <c r="A55" s="17" t="s">
        <v>60</v>
      </c>
      <c r="B55" s="3">
        <v>0</v>
      </c>
      <c r="C55" s="3">
        <v>0</v>
      </c>
      <c r="D55" s="4">
        <v>0</v>
      </c>
      <c r="E55" s="3">
        <v>0</v>
      </c>
      <c r="F55" s="3">
        <v>0</v>
      </c>
      <c r="G55" s="18">
        <f t="shared" si="8"/>
        <v>0</v>
      </c>
    </row>
    <row r="56" spans="1:7" x14ac:dyDescent="0.25">
      <c r="A56" s="17" t="s">
        <v>61</v>
      </c>
      <c r="B56" s="3">
        <v>0</v>
      </c>
      <c r="C56" s="3">
        <v>0</v>
      </c>
      <c r="D56" s="4">
        <v>0</v>
      </c>
      <c r="E56" s="3">
        <v>0</v>
      </c>
      <c r="F56" s="3">
        <v>0</v>
      </c>
      <c r="G56" s="18">
        <f t="shared" si="8"/>
        <v>0</v>
      </c>
    </row>
    <row r="57" spans="1:7" x14ac:dyDescent="0.25">
      <c r="A57" s="15" t="s">
        <v>62</v>
      </c>
      <c r="B57" s="2">
        <f>SUM(B58:B60)</f>
        <v>0</v>
      </c>
      <c r="C57" s="2">
        <f>SUM(C58:C60)</f>
        <v>200000</v>
      </c>
      <c r="D57" s="1">
        <f>B57+C57</f>
        <v>200000</v>
      </c>
      <c r="E57" s="1">
        <f>SUM(E58:E60)</f>
        <v>184787.4</v>
      </c>
      <c r="F57" s="1">
        <f>SUM(F58:F60)</f>
        <v>184787.4</v>
      </c>
      <c r="G57" s="16">
        <f>SUM(G58:G60)</f>
        <v>15212.600000000006</v>
      </c>
    </row>
    <row r="58" spans="1:7" ht="24" x14ac:dyDescent="0.25">
      <c r="A58" s="17" t="s">
        <v>63</v>
      </c>
      <c r="B58" s="3">
        <v>0</v>
      </c>
      <c r="C58" s="3">
        <v>0</v>
      </c>
      <c r="D58" s="4">
        <v>0</v>
      </c>
      <c r="E58" s="3">
        <v>0</v>
      </c>
      <c r="F58" s="3">
        <v>0</v>
      </c>
      <c r="G58" s="18">
        <f>D58-E58</f>
        <v>0</v>
      </c>
    </row>
    <row r="59" spans="1:7" ht="24" customHeight="1" x14ac:dyDescent="0.25">
      <c r="A59" s="17" t="s">
        <v>64</v>
      </c>
      <c r="B59" s="3">
        <v>0</v>
      </c>
      <c r="C59" s="3">
        <v>200000</v>
      </c>
      <c r="D59" s="4">
        <v>200000</v>
      </c>
      <c r="E59" s="3">
        <v>184787.4</v>
      </c>
      <c r="F59" s="3">
        <v>184787.4</v>
      </c>
      <c r="G59" s="18">
        <f>D59-E59</f>
        <v>15212.600000000006</v>
      </c>
    </row>
    <row r="60" spans="1:7" ht="24" x14ac:dyDescent="0.25">
      <c r="A60" s="17" t="s">
        <v>65</v>
      </c>
      <c r="B60" s="3">
        <v>0</v>
      </c>
      <c r="C60" s="3">
        <v>0</v>
      </c>
      <c r="D60" s="4">
        <v>0</v>
      </c>
      <c r="E60" s="3">
        <v>0</v>
      </c>
      <c r="F60" s="3">
        <v>0</v>
      </c>
      <c r="G60" s="18">
        <f>D60-E60</f>
        <v>0</v>
      </c>
    </row>
    <row r="61" spans="1:7" ht="24" x14ac:dyDescent="0.25">
      <c r="A61" s="15" t="s">
        <v>66</v>
      </c>
      <c r="B61" s="2">
        <f t="shared" ref="B61:G61" si="9">SUM(B62:B68)</f>
        <v>0</v>
      </c>
      <c r="C61" s="2">
        <f t="shared" si="9"/>
        <v>0</v>
      </c>
      <c r="D61" s="1">
        <f t="shared" si="9"/>
        <v>0</v>
      </c>
      <c r="E61" s="1">
        <f t="shared" si="9"/>
        <v>0</v>
      </c>
      <c r="F61" s="1">
        <f t="shared" si="9"/>
        <v>0</v>
      </c>
      <c r="G61" s="16">
        <f t="shared" si="9"/>
        <v>0</v>
      </c>
    </row>
    <row r="62" spans="1:7" ht="24" x14ac:dyDescent="0.25">
      <c r="A62" s="17" t="s">
        <v>67</v>
      </c>
      <c r="B62" s="3">
        <v>0</v>
      </c>
      <c r="C62" s="3">
        <v>0</v>
      </c>
      <c r="D62" s="4">
        <v>0</v>
      </c>
      <c r="E62" s="3">
        <v>0</v>
      </c>
      <c r="F62" s="3">
        <v>0</v>
      </c>
      <c r="G62" s="18">
        <f>D62-E62</f>
        <v>0</v>
      </c>
    </row>
    <row r="63" spans="1:7" ht="24" customHeight="1" x14ac:dyDescent="0.25">
      <c r="A63" s="17" t="s">
        <v>68</v>
      </c>
      <c r="B63" s="3">
        <v>0</v>
      </c>
      <c r="C63" s="3">
        <v>0</v>
      </c>
      <c r="D63" s="4">
        <v>0</v>
      </c>
      <c r="E63" s="3">
        <v>0</v>
      </c>
      <c r="F63" s="3">
        <v>0</v>
      </c>
      <c r="G63" s="18">
        <f t="shared" ref="G63:G68" si="10">D63-E63</f>
        <v>0</v>
      </c>
    </row>
    <row r="64" spans="1:7" ht="24" customHeight="1" x14ac:dyDescent="0.25">
      <c r="A64" s="17" t="s">
        <v>69</v>
      </c>
      <c r="B64" s="3">
        <v>0</v>
      </c>
      <c r="C64" s="3">
        <v>0</v>
      </c>
      <c r="D64" s="4">
        <v>0</v>
      </c>
      <c r="E64" s="3">
        <v>0</v>
      </c>
      <c r="F64" s="3">
        <v>0</v>
      </c>
      <c r="G64" s="18">
        <f t="shared" si="10"/>
        <v>0</v>
      </c>
    </row>
    <row r="65" spans="1:7" ht="24" customHeight="1" x14ac:dyDescent="0.25">
      <c r="A65" s="17" t="s">
        <v>70</v>
      </c>
      <c r="B65" s="3">
        <v>0</v>
      </c>
      <c r="C65" s="3">
        <v>0</v>
      </c>
      <c r="D65" s="4">
        <v>0</v>
      </c>
      <c r="E65" s="3">
        <v>0</v>
      </c>
      <c r="F65" s="3">
        <v>0</v>
      </c>
      <c r="G65" s="18">
        <f t="shared" si="10"/>
        <v>0</v>
      </c>
    </row>
    <row r="66" spans="1:7" ht="24" x14ac:dyDescent="0.25">
      <c r="A66" s="17" t="s">
        <v>71</v>
      </c>
      <c r="B66" s="3">
        <v>0</v>
      </c>
      <c r="C66" s="3">
        <v>0</v>
      </c>
      <c r="D66" s="4">
        <v>0</v>
      </c>
      <c r="E66" s="3">
        <v>0</v>
      </c>
      <c r="F66" s="3">
        <v>0</v>
      </c>
      <c r="G66" s="18">
        <f t="shared" si="10"/>
        <v>0</v>
      </c>
    </row>
    <row r="67" spans="1:7" ht="24" customHeight="1" x14ac:dyDescent="0.25">
      <c r="A67" s="17" t="s">
        <v>72</v>
      </c>
      <c r="B67" s="3">
        <v>0</v>
      </c>
      <c r="C67" s="3">
        <v>0</v>
      </c>
      <c r="D67" s="4">
        <v>0</v>
      </c>
      <c r="E67" s="3">
        <v>0</v>
      </c>
      <c r="F67" s="3">
        <v>0</v>
      </c>
      <c r="G67" s="18">
        <f t="shared" si="10"/>
        <v>0</v>
      </c>
    </row>
    <row r="68" spans="1:7" ht="24" x14ac:dyDescent="0.25">
      <c r="A68" s="17" t="s">
        <v>73</v>
      </c>
      <c r="B68" s="3">
        <v>0</v>
      </c>
      <c r="C68" s="3">
        <v>0</v>
      </c>
      <c r="D68" s="4">
        <v>0</v>
      </c>
      <c r="E68" s="3">
        <v>0</v>
      </c>
      <c r="F68" s="3">
        <v>0</v>
      </c>
      <c r="G68" s="18">
        <f t="shared" si="10"/>
        <v>0</v>
      </c>
    </row>
    <row r="69" spans="1:7" ht="24" customHeight="1" x14ac:dyDescent="0.25">
      <c r="A69" s="15" t="s">
        <v>74</v>
      </c>
      <c r="B69" s="2">
        <f t="shared" ref="B69:G69" si="11">SUM(B70:B72)</f>
        <v>0</v>
      </c>
      <c r="C69" s="2">
        <f t="shared" si="11"/>
        <v>0</v>
      </c>
      <c r="D69" s="1">
        <f t="shared" si="11"/>
        <v>0</v>
      </c>
      <c r="E69" s="1">
        <f t="shared" si="11"/>
        <v>0</v>
      </c>
      <c r="F69" s="1">
        <f t="shared" si="11"/>
        <v>0</v>
      </c>
      <c r="G69" s="16">
        <f t="shared" si="11"/>
        <v>0</v>
      </c>
    </row>
    <row r="70" spans="1:7" ht="24" customHeight="1" x14ac:dyDescent="0.25">
      <c r="A70" s="17" t="s">
        <v>75</v>
      </c>
      <c r="B70" s="3">
        <v>0</v>
      </c>
      <c r="C70" s="3">
        <v>0</v>
      </c>
      <c r="D70" s="4">
        <v>0</v>
      </c>
      <c r="E70" s="3">
        <v>0</v>
      </c>
      <c r="F70" s="3">
        <v>0</v>
      </c>
      <c r="G70" s="18">
        <f>D70-E70</f>
        <v>0</v>
      </c>
    </row>
    <row r="71" spans="1:7" ht="24" customHeight="1" x14ac:dyDescent="0.25">
      <c r="A71" s="17" t="s">
        <v>76</v>
      </c>
      <c r="B71" s="3">
        <v>0</v>
      </c>
      <c r="C71" s="3">
        <v>0</v>
      </c>
      <c r="D71" s="4">
        <v>0</v>
      </c>
      <c r="E71" s="3">
        <v>0</v>
      </c>
      <c r="F71" s="3">
        <v>0</v>
      </c>
      <c r="G71" s="18">
        <f>D71-E71</f>
        <v>0</v>
      </c>
    </row>
    <row r="72" spans="1:7" ht="24" customHeight="1" x14ac:dyDescent="0.25">
      <c r="A72" s="17" t="s">
        <v>77</v>
      </c>
      <c r="B72" s="3">
        <v>0</v>
      </c>
      <c r="C72" s="3">
        <v>0</v>
      </c>
      <c r="D72" s="4">
        <v>0</v>
      </c>
      <c r="E72" s="3">
        <v>0</v>
      </c>
      <c r="F72" s="3">
        <v>0</v>
      </c>
      <c r="G72" s="18">
        <f>D72-E72</f>
        <v>0</v>
      </c>
    </row>
    <row r="73" spans="1:7" ht="24" customHeight="1" x14ac:dyDescent="0.25">
      <c r="A73" s="15" t="s">
        <v>78</v>
      </c>
      <c r="B73" s="2">
        <f t="shared" ref="B73:G73" si="12">SUM(B74:B80)</f>
        <v>0</v>
      </c>
      <c r="C73" s="2">
        <f t="shared" si="12"/>
        <v>0</v>
      </c>
      <c r="D73" s="1">
        <f t="shared" si="12"/>
        <v>0</v>
      </c>
      <c r="E73" s="1">
        <f t="shared" si="12"/>
        <v>0</v>
      </c>
      <c r="F73" s="1">
        <f t="shared" si="12"/>
        <v>0</v>
      </c>
      <c r="G73" s="16">
        <f t="shared" si="12"/>
        <v>0</v>
      </c>
    </row>
    <row r="74" spans="1:7" ht="24" customHeight="1" x14ac:dyDescent="0.25">
      <c r="A74" s="17" t="s">
        <v>79</v>
      </c>
      <c r="B74" s="3">
        <v>0</v>
      </c>
      <c r="C74" s="3">
        <v>0</v>
      </c>
      <c r="D74" s="4">
        <v>0</v>
      </c>
      <c r="E74" s="3">
        <v>0</v>
      </c>
      <c r="F74" s="3">
        <v>0</v>
      </c>
      <c r="G74" s="18">
        <f>D74-E74</f>
        <v>0</v>
      </c>
    </row>
    <row r="75" spans="1:7" ht="24" customHeight="1" x14ac:dyDescent="0.25">
      <c r="A75" s="17" t="s">
        <v>80</v>
      </c>
      <c r="B75" s="3">
        <v>0</v>
      </c>
      <c r="C75" s="3">
        <v>0</v>
      </c>
      <c r="D75" s="4">
        <v>0</v>
      </c>
      <c r="E75" s="3">
        <v>0</v>
      </c>
      <c r="F75" s="3">
        <v>0</v>
      </c>
      <c r="G75" s="18">
        <f t="shared" ref="G75:G80" si="13">D75-E75</f>
        <v>0</v>
      </c>
    </row>
    <row r="76" spans="1:7" ht="24" customHeight="1" x14ac:dyDescent="0.25">
      <c r="A76" s="17" t="s">
        <v>81</v>
      </c>
      <c r="B76" s="3">
        <v>0</v>
      </c>
      <c r="C76" s="3">
        <v>0</v>
      </c>
      <c r="D76" s="4">
        <v>0</v>
      </c>
      <c r="E76" s="3">
        <v>0</v>
      </c>
      <c r="F76" s="3">
        <v>0</v>
      </c>
      <c r="G76" s="18">
        <f t="shared" si="13"/>
        <v>0</v>
      </c>
    </row>
    <row r="77" spans="1:7" ht="24" customHeight="1" x14ac:dyDescent="0.25">
      <c r="A77" s="17" t="s">
        <v>82</v>
      </c>
      <c r="B77" s="3">
        <v>0</v>
      </c>
      <c r="C77" s="3">
        <v>0</v>
      </c>
      <c r="D77" s="4">
        <v>0</v>
      </c>
      <c r="E77" s="3">
        <v>0</v>
      </c>
      <c r="F77" s="3">
        <v>0</v>
      </c>
      <c r="G77" s="18">
        <f t="shared" si="13"/>
        <v>0</v>
      </c>
    </row>
    <row r="78" spans="1:7" ht="24" customHeight="1" x14ac:dyDescent="0.25">
      <c r="A78" s="17" t="s">
        <v>83</v>
      </c>
      <c r="B78" s="3">
        <v>0</v>
      </c>
      <c r="C78" s="3">
        <v>0</v>
      </c>
      <c r="D78" s="4">
        <v>0</v>
      </c>
      <c r="E78" s="3">
        <v>0</v>
      </c>
      <c r="F78" s="3">
        <v>0</v>
      </c>
      <c r="G78" s="18">
        <f t="shared" si="13"/>
        <v>0</v>
      </c>
    </row>
    <row r="79" spans="1:7" ht="24" customHeight="1" x14ac:dyDescent="0.25">
      <c r="A79" s="17" t="s">
        <v>84</v>
      </c>
      <c r="B79" s="3">
        <v>0</v>
      </c>
      <c r="C79" s="3">
        <v>0</v>
      </c>
      <c r="D79" s="4">
        <v>0</v>
      </c>
      <c r="E79" s="3">
        <v>0</v>
      </c>
      <c r="F79" s="3">
        <v>0</v>
      </c>
      <c r="G79" s="18">
        <f t="shared" si="13"/>
        <v>0</v>
      </c>
    </row>
    <row r="80" spans="1:7" ht="24" x14ac:dyDescent="0.25">
      <c r="A80" s="17" t="s">
        <v>85</v>
      </c>
      <c r="B80" s="3">
        <v>0</v>
      </c>
      <c r="C80" s="3">
        <v>0</v>
      </c>
      <c r="D80" s="4">
        <v>0</v>
      </c>
      <c r="E80" s="3">
        <v>0</v>
      </c>
      <c r="F80" s="3">
        <v>0</v>
      </c>
      <c r="G80" s="18">
        <f t="shared" si="13"/>
        <v>0</v>
      </c>
    </row>
    <row r="81" spans="1:7" ht="24" customHeight="1" thickBot="1" x14ac:dyDescent="0.3">
      <c r="A81" s="20" t="s">
        <v>86</v>
      </c>
      <c r="B81" s="21">
        <f t="shared" ref="B81:G81" si="14">+B9+B17+B27+B37+B47+B57+B61+B69+B73</f>
        <v>86782362.560000002</v>
      </c>
      <c r="C81" s="21">
        <f t="shared" si="14"/>
        <v>6802100</v>
      </c>
      <c r="D81" s="21">
        <f t="shared" si="14"/>
        <v>93584462.559999987</v>
      </c>
      <c r="E81" s="21">
        <f t="shared" si="14"/>
        <v>75000426.100000009</v>
      </c>
      <c r="F81" s="21">
        <f t="shared" si="14"/>
        <v>74751851.689999998</v>
      </c>
      <c r="G81" s="22">
        <f t="shared" si="14"/>
        <v>18584036.460000005</v>
      </c>
    </row>
  </sheetData>
  <mergeCells count="7">
    <mergeCell ref="A1:G1"/>
    <mergeCell ref="A2:G2"/>
    <mergeCell ref="A3:G3"/>
    <mergeCell ref="A4:G4"/>
    <mergeCell ref="A6:A8"/>
    <mergeCell ref="B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CEDH</cp:lastModifiedBy>
  <cp:lastPrinted>2023-01-26T23:08:54Z</cp:lastPrinted>
  <dcterms:created xsi:type="dcterms:W3CDTF">2023-01-23T21:44:47Z</dcterms:created>
  <dcterms:modified xsi:type="dcterms:W3CDTF">2023-03-16T16:19:01Z</dcterms:modified>
</cp:coreProperties>
</file>